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eutschertouringyachtclub.sharepoint.com/sites/DTYChafen2/Freigegebene Dokumente/General/60 Ressort Hafenwart/80 BonusMalus/"/>
    </mc:Choice>
  </mc:AlternateContent>
  <xr:revisionPtr revIDLastSave="6" documentId="8_{2D0EE0EA-803A-467E-B582-A9AC83621CB7}" xr6:coauthVersionLast="47" xr6:coauthVersionMax="47" xr10:uidLastSave="{7C6D085C-5639-45EE-AD0E-BE1DE5142F26}"/>
  <bookViews>
    <workbookView xWindow="-110" yWindow="-110" windowWidth="19420" windowHeight="10420" xr2:uid="{00000000-000D-0000-FFFF-FFFF00000000}"/>
  </bookViews>
  <sheets>
    <sheet name="Tabelle1" sheetId="1" r:id="rId1"/>
    <sheet name="Liegeplatz" sheetId="2" state="hidden" r:id="rId2"/>
    <sheet name="Bootsklasse" sheetId="3" state="hidden" r:id="rId3"/>
  </sheets>
  <definedNames>
    <definedName name="Bootsklasse" localSheetId="1">Bootsklasse!$A$2:$A$29</definedName>
    <definedName name="Bootsklasse">Bootsklasse!$A$2:$A$29</definedName>
    <definedName name="_xlnm.Print_Area" localSheetId="0">Tabelle1!$A$1:$J$41</definedName>
    <definedName name="Liegeplatzkategorie">Liegeplatz!$A$2:$A$7</definedName>
    <definedName name="Liegeplatzkosten">Liegeplatz!$D$2:$D$7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I7" i="1" s="1"/>
  <c r="C7" i="1" s="1"/>
  <c r="D7" i="2"/>
  <c r="D6" i="2"/>
  <c r="D5" i="2"/>
  <c r="D4" i="2"/>
  <c r="D3" i="2"/>
  <c r="D2" i="2"/>
  <c r="D1" i="2"/>
  <c r="C13" i="1"/>
  <c r="C14" i="1"/>
  <c r="C15" i="1"/>
  <c r="C16" i="1"/>
  <c r="C19" i="1"/>
  <c r="C20" i="1"/>
  <c r="C21" i="1"/>
  <c r="C17" i="1"/>
  <c r="C24" i="1" l="1"/>
  <c r="C25" i="1" s="1"/>
  <c r="C26" i="1" s="1"/>
  <c r="C23" i="1"/>
  <c r="C27" i="1" l="1"/>
  <c r="C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</author>
  </authors>
  <commentList>
    <comment ref="E1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Robert:</t>
        </r>
        <r>
          <rPr>
            <sz val="9"/>
            <color indexed="81"/>
            <rFont val="Segoe UI"/>
            <family val="2"/>
          </rPr>
          <t xml:space="preserve">
Es gibr Punkte pro Mitgliedsjahr, nicht wie bisher eine feste Altersgrenze.</t>
        </r>
      </text>
    </comment>
  </commentList>
</comments>
</file>

<file path=xl/sharedStrings.xml><?xml version="1.0" encoding="utf-8"?>
<sst xmlns="http://schemas.openxmlformats.org/spreadsheetml/2006/main" count="96" uniqueCount="87">
  <si>
    <t xml:space="preserve">Vorname </t>
  </si>
  <si>
    <t xml:space="preserve">Liegeplatzkategorie </t>
  </si>
  <si>
    <t>Bootstyp</t>
  </si>
  <si>
    <t>Nachweis für Jahr</t>
  </si>
  <si>
    <t>Punkte für Regattahelfer/Schiedsrichter</t>
  </si>
  <si>
    <t>Punkte für Wettfahrtleiter/Schiedsgerichtsobmann</t>
  </si>
  <si>
    <t xml:space="preserve">Punkte für Regattaaktivität - auf anderen Revieren </t>
  </si>
  <si>
    <t>Punkte für Regattaaktivität - auf Regatten im DTYC</t>
  </si>
  <si>
    <t>Punkte für Regattaaktivität - auf Langstrecken im DTYC</t>
  </si>
  <si>
    <t>Punkte für Regattaaktivität - DTYC Mittwochsregatten</t>
  </si>
  <si>
    <t xml:space="preserve">Anzahl Wettfahrttage Regatten an anderen Revieren als Starnberger See </t>
  </si>
  <si>
    <t>Trainingstage als ehrenamtlicher Trainer</t>
  </si>
  <si>
    <t>Anzahl Wettfahrttage als Regattahelfer/Schiedsrichter</t>
  </si>
  <si>
    <t>Punkte</t>
  </si>
  <si>
    <t>von</t>
  </si>
  <si>
    <t>bis</t>
  </si>
  <si>
    <t>Malus</t>
  </si>
  <si>
    <t>Bonus</t>
  </si>
  <si>
    <t>WLP Jolle</t>
  </si>
  <si>
    <t>30er Schärenkreuzer</t>
  </si>
  <si>
    <t xml:space="preserve">40er Schärenkreuzer </t>
  </si>
  <si>
    <t xml:space="preserve">Drachen </t>
  </si>
  <si>
    <t>H-Boot</t>
  </si>
  <si>
    <t>Trias</t>
  </si>
  <si>
    <t>J70</t>
  </si>
  <si>
    <t>Dyas</t>
  </si>
  <si>
    <t>6mR</t>
  </si>
  <si>
    <t>5,5mR</t>
  </si>
  <si>
    <t>L-Boot</t>
  </si>
  <si>
    <t>L95</t>
  </si>
  <si>
    <t>Optima</t>
  </si>
  <si>
    <t>H-Jolle</t>
  </si>
  <si>
    <t>I-Jolle</t>
  </si>
  <si>
    <t>Punkte pro Mitgliedsjahr</t>
  </si>
  <si>
    <t>Altersgrenze für Mitgliedsjahre</t>
  </si>
  <si>
    <t>wird in der kommenden Beitragsrechnung gutgeschrieben</t>
  </si>
  <si>
    <t>wird in der kommenden Beitragsrechnung berechnet</t>
  </si>
  <si>
    <t>Boje</t>
  </si>
  <si>
    <t>Legende:</t>
  </si>
  <si>
    <t>Bitte ausfüllen</t>
  </si>
  <si>
    <t>Punkte für ehrenamtliche Trainer Tätigkeit 
(gilt nur für Vollmitglieder)</t>
  </si>
  <si>
    <t>Anzahl Wettfahrttage als Wettfahrtleiter / Jury-Obmann</t>
  </si>
  <si>
    <t>LLP Kran</t>
  </si>
  <si>
    <t>LLP oben</t>
  </si>
  <si>
    <t>Liegeplatz</t>
  </si>
  <si>
    <t>Gebühr</t>
  </si>
  <si>
    <t>WLP &lt; 9,30m</t>
  </si>
  <si>
    <t>WLP &gt; 9,30m</t>
  </si>
  <si>
    <t>Bootsklasse</t>
  </si>
  <si>
    <t>J80</t>
  </si>
  <si>
    <t>Varianta</t>
  </si>
  <si>
    <t>H-26</t>
  </si>
  <si>
    <t>1/4 Tonner</t>
  </si>
  <si>
    <t>15er Rennjolle</t>
  </si>
  <si>
    <t>20er Jollenkreuzer</t>
  </si>
  <si>
    <t>30qm Jollenkreuzer</t>
  </si>
  <si>
    <t>45er Nat. Kreuzer</t>
  </si>
  <si>
    <t>Galaxy</t>
  </si>
  <si>
    <t>Lacustre</t>
  </si>
  <si>
    <t>Streamline</t>
  </si>
  <si>
    <t>Toucan</t>
  </si>
  <si>
    <t>Yngling</t>
  </si>
  <si>
    <t>Internat. Folkeboot</t>
  </si>
  <si>
    <t>DTYC Aktivitätsnachweis</t>
  </si>
  <si>
    <t>neutral</t>
  </si>
  <si>
    <t>Bonus/Malus relevant</t>
  </si>
  <si>
    <t>Gesamtpunkte</t>
  </si>
  <si>
    <t>Bonus in Euro</t>
  </si>
  <si>
    <t>Malus in Euro</t>
  </si>
  <si>
    <t>Euro max. Bonus</t>
  </si>
  <si>
    <t>Euro max. Malus</t>
  </si>
  <si>
    <t>Bitte in Auswahlliste anklicken</t>
  </si>
  <si>
    <r>
      <t>Geburtsjahr</t>
    </r>
    <r>
      <rPr>
        <sz val="8"/>
        <color theme="1"/>
        <rFont val="Calibri"/>
        <family val="2"/>
        <scheme val="minor"/>
      </rPr>
      <t xml:space="preserve">      </t>
    </r>
    <r>
      <rPr>
        <i/>
        <sz val="8"/>
        <color theme="1"/>
        <rFont val="Calibri"/>
        <family val="2"/>
        <scheme val="minor"/>
      </rPr>
      <t xml:space="preserve"> Bsp: 1966</t>
    </r>
  </si>
  <si>
    <r>
      <t xml:space="preserve">Beitrittsjahr    </t>
    </r>
    <r>
      <rPr>
        <i/>
        <sz val="8"/>
        <color theme="1"/>
        <rFont val="Calibri"/>
        <family val="2"/>
        <scheme val="minor"/>
      </rPr>
      <t>Bsp: 1986</t>
    </r>
  </si>
  <si>
    <r>
      <t xml:space="preserve">Anzahl Wettfahrttage DTYC Langstreckenregatten             </t>
    </r>
    <r>
      <rPr>
        <i/>
        <sz val="9"/>
        <color theme="1"/>
        <rFont val="Calibri"/>
        <family val="2"/>
        <scheme val="minor"/>
      </rPr>
      <t>Bsp: Peter Krüger, 25sm, Roseninsel</t>
    </r>
  </si>
  <si>
    <r>
      <t xml:space="preserve">Anzahl Wettfahrttage DTYC Ranglistenregatten          </t>
    </r>
    <r>
      <rPr>
        <i/>
        <sz val="9"/>
        <color theme="1"/>
        <rFont val="Calibri"/>
        <family val="2"/>
        <scheme val="minor"/>
      </rPr>
      <t xml:space="preserve">Bsp. Pfingstpreis, Horst Nebel-Preis, Münchener Woche  </t>
    </r>
    <r>
      <rPr>
        <i/>
        <sz val="11"/>
        <color theme="1"/>
        <rFont val="Calibri"/>
        <family val="2"/>
        <scheme val="minor"/>
      </rPr>
      <t xml:space="preserve">  </t>
    </r>
  </si>
  <si>
    <r>
      <t xml:space="preserve">Anzahl Wettfahrttage Regatten Starnberger See       </t>
    </r>
    <r>
      <rPr>
        <i/>
        <sz val="11"/>
        <color theme="1"/>
        <rFont val="Calibri"/>
        <family val="2"/>
        <scheme val="minor"/>
      </rPr>
      <t xml:space="preserve">   </t>
    </r>
    <r>
      <rPr>
        <i/>
        <sz val="9"/>
        <color theme="1"/>
        <rFont val="Calibri"/>
        <family val="2"/>
        <scheme val="minor"/>
      </rPr>
      <t>Bsp. Kustermann, Ranglistenregatten am See</t>
    </r>
  </si>
  <si>
    <t>Punkte für Regattaaktivität - am Starnberger See</t>
  </si>
  <si>
    <t>Punkte für die Dauer der Mitgliedschaft;
 ab dem 27. Lebensjahr maximal 20 Punkte ereichbar</t>
  </si>
  <si>
    <t xml:space="preserve">Malus angerechnet </t>
  </si>
  <si>
    <t>Bonus angerechnet</t>
  </si>
  <si>
    <t>da Eignergemeinschaft</t>
  </si>
  <si>
    <t>Eignergemeinschaft (Nennung des Miteigners)</t>
  </si>
  <si>
    <t>die genaue Höhe von Bonus und Maluswerden anhand</t>
  </si>
  <si>
    <t>derGesamtaAktivitätsbilanz im DTYC ermittelt</t>
  </si>
  <si>
    <r>
      <t xml:space="preserve">Anzahl Teilnahmen Mittwochsregatten und  Day Race </t>
    </r>
    <r>
      <rPr>
        <i/>
        <sz val="9"/>
        <color theme="1"/>
        <rFont val="Calibri"/>
        <family val="2"/>
        <scheme val="minor"/>
      </rPr>
      <t>Tagesevents zählen 1,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Anwesenheit gilt, auch wenn Miwo nicht gestartet wurde</t>
    </r>
  </si>
  <si>
    <t>Name  Tragen diese Namen bitte auch beim Speichern hinten in die dateibezeichnung 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</si>
</sst>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u/>
      <sz val="14"/>
      <color rgb="FF00B0F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Border="1" applyAlignment="1" applyProtection="1">
      <alignment wrapText="1"/>
    </xf>
    <xf numFmtId="2" fontId="1" fillId="2" borderId="1" xfId="0" applyNumberFormat="1" applyFont="1" applyFill="1" applyBorder="1" applyProtection="1"/>
    <xf numFmtId="0" fontId="2" fillId="2" borderId="0" xfId="0" applyFont="1" applyFill="1" applyBorder="1" applyAlignment="1" applyProtection="1"/>
    <xf numFmtId="0" fontId="0" fillId="2" borderId="0" xfId="0" applyFont="1" applyFill="1" applyBorder="1" applyAlignment="1" applyProtection="1"/>
    <xf numFmtId="0" fontId="0" fillId="2" borderId="0" xfId="0" quotePrefix="1" applyFont="1" applyFill="1" applyBorder="1" applyAlignment="1" applyProtection="1">
      <alignment wrapText="1"/>
    </xf>
    <xf numFmtId="0" fontId="0" fillId="2" borderId="0" xfId="0" applyFill="1" applyBorder="1" applyAlignment="1" applyProtection="1"/>
    <xf numFmtId="9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/>
    <xf numFmtId="0" fontId="0" fillId="2" borderId="3" xfId="0" applyFill="1" applyBorder="1" applyAlignment="1" applyProtection="1"/>
    <xf numFmtId="0" fontId="0" fillId="2" borderId="0" xfId="0" quotePrefix="1" applyFont="1" applyFill="1" applyBorder="1" applyAlignment="1" applyProtection="1">
      <alignment horizontal="left" wrapText="1"/>
    </xf>
    <xf numFmtId="0" fontId="0" fillId="0" borderId="1" xfId="0" applyBorder="1"/>
    <xf numFmtId="0" fontId="0" fillId="2" borderId="8" xfId="0" applyFill="1" applyBorder="1" applyAlignment="1" applyProtection="1"/>
    <xf numFmtId="0" fontId="0" fillId="2" borderId="1" xfId="0" applyFill="1" applyBorder="1" applyAlignment="1" applyProtection="1"/>
    <xf numFmtId="0" fontId="0" fillId="0" borderId="0" xfId="0" applyAlignment="1">
      <alignment horizontal="center" wrapText="1"/>
    </xf>
    <xf numFmtId="0" fontId="6" fillId="0" borderId="5" xfId="0" applyFont="1" applyBorder="1"/>
    <xf numFmtId="0" fontId="6" fillId="0" borderId="1" xfId="0" applyFont="1" applyBorder="1"/>
    <xf numFmtId="0" fontId="9" fillId="0" borderId="1" xfId="0" applyFont="1" applyBorder="1"/>
    <xf numFmtId="0" fontId="9" fillId="6" borderId="1" xfId="0" applyFont="1" applyFill="1" applyBorder="1"/>
    <xf numFmtId="0" fontId="9" fillId="7" borderId="1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2" borderId="1" xfId="0" applyFont="1" applyFill="1" applyBorder="1" applyAlignment="1" applyProtection="1">
      <alignment horizontal="center" wrapText="1"/>
    </xf>
    <xf numFmtId="49" fontId="13" fillId="0" borderId="1" xfId="0" applyNumberFormat="1" applyFont="1" applyBorder="1"/>
    <xf numFmtId="49" fontId="14" fillId="0" borderId="1" xfId="0" applyNumberFormat="1" applyFont="1" applyBorder="1" applyAlignment="1">
      <alignment horizontal="left"/>
    </xf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vertical="center"/>
    </xf>
    <xf numFmtId="2" fontId="1" fillId="2" borderId="1" xfId="0" applyNumberFormat="1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2" fontId="1" fillId="2" borderId="1" xfId="0" applyNumberFormat="1" applyFont="1" applyFill="1" applyBorder="1" applyAlignment="1" applyProtection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164" fontId="0" fillId="0" borderId="0" xfId="0" applyNumberFormat="1"/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0" fillId="0" borderId="0" xfId="0" applyFont="1"/>
    <xf numFmtId="0" fontId="12" fillId="2" borderId="0" xfId="0" applyFont="1" applyFill="1" applyBorder="1" applyAlignment="1" applyProtection="1"/>
    <xf numFmtId="49" fontId="14" fillId="0" borderId="0" xfId="0" applyNumberFormat="1" applyFont="1" applyBorder="1" applyAlignment="1">
      <alignment horizontal="left"/>
    </xf>
    <xf numFmtId="0" fontId="0" fillId="0" borderId="0" xfId="0" applyAlignment="1">
      <alignment vertical="center"/>
    </xf>
    <xf numFmtId="0" fontId="9" fillId="0" borderId="1" xfId="0" quotePrefix="1" applyFont="1" applyBorder="1"/>
    <xf numFmtId="9" fontId="13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 applyProtection="1">
      <alignment horizontal="center"/>
    </xf>
    <xf numFmtId="0" fontId="17" fillId="0" borderId="1" xfId="0" applyFont="1" applyBorder="1" applyAlignment="1">
      <alignment vertical="center"/>
    </xf>
    <xf numFmtId="0" fontId="0" fillId="0" borderId="0" xfId="0" applyBorder="1"/>
    <xf numFmtId="0" fontId="9" fillId="0" borderId="1" xfId="0" applyFont="1" applyFill="1" applyBorder="1"/>
    <xf numFmtId="49" fontId="12" fillId="0" borderId="9" xfId="0" applyNumberFormat="1" applyFont="1" applyFill="1" applyBorder="1" applyAlignment="1" applyProtection="1">
      <alignment horizontal="center"/>
    </xf>
    <xf numFmtId="0" fontId="6" fillId="0" borderId="11" xfId="0" applyFont="1" applyBorder="1" applyAlignment="1">
      <alignment horizontal="center"/>
    </xf>
    <xf numFmtId="49" fontId="11" fillId="0" borderId="9" xfId="0" applyNumberFormat="1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49" fontId="11" fillId="0" borderId="4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7" xfId="0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2" borderId="2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2" borderId="4" xfId="0" applyFill="1" applyBorder="1" applyAlignment="1" applyProtection="1"/>
    <xf numFmtId="0" fontId="0" fillId="2" borderId="8" xfId="0" applyFill="1" applyBorder="1" applyAlignment="1" applyProtection="1"/>
    <xf numFmtId="0" fontId="0" fillId="2" borderId="7" xfId="0" applyFill="1" applyBorder="1" applyAlignment="1" applyProtection="1"/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6" fillId="5" borderId="1" xfId="0" applyFont="1" applyFill="1" applyBorder="1" applyProtection="1">
      <protection locked="0"/>
    </xf>
    <xf numFmtId="1" fontId="6" fillId="3" borderId="1" xfId="0" applyNumberFormat="1" applyFont="1" applyFill="1" applyBorder="1" applyProtection="1">
      <protection locked="0"/>
    </xf>
    <xf numFmtId="1" fontId="6" fillId="3" borderId="1" xfId="0" applyNumberFormat="1" applyFont="1" applyFill="1" applyBorder="1" applyAlignment="1" applyProtection="1">
      <alignment vertical="center"/>
      <protection locked="0"/>
    </xf>
    <xf numFmtId="0" fontId="6" fillId="4" borderId="1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1" defaultTableStyle="TableStyleMedium2" defaultPivotStyle="PivotStyleLight16">
    <tableStyle name="Invisible" pivot="0" table="0" count="0" xr9:uid="{8836A536-AD54-47CA-9A0A-DDD1AA205A8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</xdr:colOff>
      <xdr:row>0</xdr:row>
      <xdr:rowOff>32385</xdr:rowOff>
    </xdr:from>
    <xdr:to>
      <xdr:col>4</xdr:col>
      <xdr:colOff>484083</xdr:colOff>
      <xdr:row>3</xdr:row>
      <xdr:rowOff>101178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32385"/>
          <a:ext cx="906993" cy="85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H41"/>
  <sheetViews>
    <sheetView showGridLines="0" tabSelected="1" zoomScaleNormal="100" zoomScaleSheetLayoutView="75" workbookViewId="0">
      <selection activeCell="B4" sqref="B4"/>
    </sheetView>
  </sheetViews>
  <sheetFormatPr baseColWidth="10" defaultRowHeight="14.5" x14ac:dyDescent="0.35"/>
  <cols>
    <col min="1" max="1" width="84.7265625" customWidth="1"/>
    <col min="2" max="2" width="20" customWidth="1"/>
    <col min="3" max="3" width="6.453125" customWidth="1"/>
    <col min="4" max="4" width="6.81640625" customWidth="1"/>
    <col min="5" max="5" width="7.26953125" customWidth="1"/>
    <col min="6" max="6" width="9.26953125" customWidth="1"/>
    <col min="7" max="7" width="24.81640625" customWidth="1"/>
    <col min="8" max="8" width="3" customWidth="1"/>
    <col min="9" max="9" width="5.7265625" customWidth="1"/>
    <col min="10" max="10" width="4.81640625" customWidth="1"/>
    <col min="11" max="11" width="16.453125" customWidth="1"/>
  </cols>
  <sheetData>
    <row r="1" spans="1:34" ht="31" x14ac:dyDescent="0.7">
      <c r="A1" s="64" t="s">
        <v>63</v>
      </c>
      <c r="B1" s="65"/>
      <c r="C1" s="65"/>
      <c r="D1" s="65"/>
      <c r="E1" s="65"/>
      <c r="F1" s="65"/>
      <c r="G1" s="65"/>
      <c r="H1" s="65"/>
      <c r="I1" s="65"/>
    </row>
    <row r="2" spans="1:34" x14ac:dyDescent="0.35">
      <c r="F2" t="s">
        <v>38</v>
      </c>
    </row>
    <row r="3" spans="1:34" ht="15.5" x14ac:dyDescent="0.35">
      <c r="A3" s="19" t="s">
        <v>3</v>
      </c>
      <c r="B3" s="18">
        <v>2021</v>
      </c>
      <c r="F3" s="28"/>
      <c r="G3" t="s">
        <v>39</v>
      </c>
    </row>
    <row r="4" spans="1:34" x14ac:dyDescent="0.35">
      <c r="A4" s="13" t="s">
        <v>86</v>
      </c>
      <c r="B4" s="78"/>
      <c r="F4" s="29"/>
      <c r="G4" t="s">
        <v>71</v>
      </c>
    </row>
    <row r="5" spans="1:34" x14ac:dyDescent="0.35">
      <c r="A5" s="13" t="s">
        <v>0</v>
      </c>
      <c r="B5" s="78"/>
      <c r="D5" s="18">
        <v>150</v>
      </c>
      <c r="E5" s="18" t="s">
        <v>69</v>
      </c>
      <c r="F5" s="18"/>
      <c r="G5" s="75" t="s">
        <v>83</v>
      </c>
      <c r="H5" s="65"/>
      <c r="I5" s="65"/>
      <c r="J5" s="65"/>
    </row>
    <row r="6" spans="1:34" x14ac:dyDescent="0.35">
      <c r="A6" s="13" t="s">
        <v>72</v>
      </c>
      <c r="B6" s="79"/>
      <c r="D6" s="17">
        <v>300</v>
      </c>
      <c r="E6" s="18" t="s">
        <v>70</v>
      </c>
      <c r="F6" s="25"/>
      <c r="G6" s="76" t="s">
        <v>84</v>
      </c>
      <c r="H6" s="77"/>
      <c r="I6" s="77"/>
      <c r="J6" s="77"/>
      <c r="K6" s="1"/>
      <c r="L6" s="1"/>
      <c r="M6" s="1"/>
      <c r="N6" s="1"/>
      <c r="O6" s="9"/>
      <c r="P6" s="9"/>
      <c r="Q6" s="9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45.75" customHeight="1" x14ac:dyDescent="0.35">
      <c r="A7" s="30" t="s">
        <v>73</v>
      </c>
      <c r="B7" s="80"/>
      <c r="C7" s="52">
        <f>IF(I7&gt;20,20, I7)</f>
        <v>0</v>
      </c>
      <c r="D7" s="66" t="s">
        <v>78</v>
      </c>
      <c r="E7" s="67"/>
      <c r="F7" s="67"/>
      <c r="G7" s="68"/>
      <c r="H7" s="16"/>
      <c r="I7" s="6">
        <f>IF(I8&lt;0,0,IF(B6=0,0,I8*D12))</f>
        <v>0</v>
      </c>
      <c r="J7" s="6"/>
      <c r="K7" s="6"/>
      <c r="L7" s="6"/>
      <c r="M7" s="6"/>
      <c r="N7" s="6"/>
      <c r="O7" s="10"/>
      <c r="P7" s="10"/>
      <c r="Q7" s="10"/>
      <c r="R7" s="10"/>
      <c r="S7" s="10"/>
      <c r="T7" s="10"/>
      <c r="U7" s="3"/>
      <c r="V7" s="4"/>
      <c r="W7" s="4"/>
      <c r="X7" s="4"/>
      <c r="Y7" s="5"/>
      <c r="Z7" s="6"/>
      <c r="AA7" s="6"/>
      <c r="AB7" s="6"/>
      <c r="AC7" s="6"/>
      <c r="AD7" s="6"/>
      <c r="AE7" s="6"/>
      <c r="AF7" s="6"/>
      <c r="AG7" s="6"/>
      <c r="AH7" s="6"/>
    </row>
    <row r="8" spans="1:34" x14ac:dyDescent="0.35">
      <c r="A8" s="13" t="s">
        <v>1</v>
      </c>
      <c r="B8" s="81"/>
      <c r="F8" s="6"/>
      <c r="G8" s="6"/>
      <c r="H8" s="6"/>
      <c r="I8" s="6">
        <f>IF(B7-B6&gt;J11,B3-B7,B3-J11-B6-1)</f>
        <v>1994</v>
      </c>
      <c r="J8" s="6"/>
      <c r="K8" s="6"/>
      <c r="L8" s="6"/>
      <c r="M8" s="6"/>
      <c r="N8" s="6"/>
      <c r="O8" s="10"/>
      <c r="P8" s="10"/>
      <c r="Q8" s="10"/>
      <c r="R8" s="10"/>
      <c r="S8" s="3"/>
      <c r="T8" s="5"/>
      <c r="U8" s="3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1"/>
    </row>
    <row r="9" spans="1:34" x14ac:dyDescent="0.35">
      <c r="A9" s="13"/>
      <c r="B9" s="82"/>
      <c r="F9" s="1"/>
      <c r="G9" s="1"/>
      <c r="H9" s="1"/>
      <c r="I9" s="1"/>
      <c r="J9" s="1"/>
      <c r="K9" s="1"/>
      <c r="L9" s="1"/>
      <c r="M9" s="1"/>
      <c r="N9" s="1"/>
      <c r="O9" s="9"/>
      <c r="P9" s="9"/>
      <c r="Q9" s="9"/>
      <c r="R9" s="9"/>
      <c r="S9" s="9"/>
      <c r="T9" s="9"/>
      <c r="U9" s="7"/>
      <c r="V9" s="1"/>
      <c r="W9" s="1"/>
      <c r="X9" s="1"/>
      <c r="Y9" s="12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35">
      <c r="A10" s="13" t="s">
        <v>82</v>
      </c>
      <c r="B10" s="83"/>
      <c r="F10" s="6"/>
      <c r="G10" s="6"/>
      <c r="H10" s="6"/>
      <c r="I10" s="6"/>
      <c r="J10" s="6"/>
      <c r="K10" s="6"/>
      <c r="L10" s="6"/>
      <c r="M10" s="6"/>
      <c r="N10" s="6"/>
      <c r="O10" s="10"/>
      <c r="P10" s="10"/>
      <c r="Q10" s="10"/>
      <c r="R10" s="10"/>
      <c r="S10" s="10"/>
      <c r="T10" s="10"/>
      <c r="U10" s="3"/>
      <c r="V10" s="6"/>
      <c r="W10" s="6"/>
      <c r="X10" s="6"/>
      <c r="Y10" s="5"/>
      <c r="Z10" s="6"/>
      <c r="AA10" s="6"/>
      <c r="AB10" s="6"/>
      <c r="AC10" s="6"/>
      <c r="AD10" s="6"/>
      <c r="AE10" s="6"/>
      <c r="AF10" s="6"/>
      <c r="AG10" s="6"/>
      <c r="AH10" s="6"/>
    </row>
    <row r="11" spans="1:34" x14ac:dyDescent="0.35">
      <c r="A11" s="13" t="s">
        <v>2</v>
      </c>
      <c r="B11" s="81"/>
      <c r="F11" s="72" t="s">
        <v>34</v>
      </c>
      <c r="G11" s="73"/>
      <c r="H11" s="74"/>
      <c r="I11" s="14"/>
      <c r="J11" s="15">
        <v>26</v>
      </c>
      <c r="K11" s="6"/>
      <c r="L11" s="6"/>
      <c r="M11" s="6"/>
      <c r="N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x14ac:dyDescent="0.35">
      <c r="B12" s="84"/>
      <c r="D12" s="2">
        <v>0.5</v>
      </c>
      <c r="E12" s="72" t="s">
        <v>33</v>
      </c>
      <c r="F12" s="73"/>
      <c r="G12" s="74"/>
      <c r="H12" s="6"/>
      <c r="I12" s="6"/>
      <c r="J12" s="6"/>
      <c r="K12" s="6"/>
      <c r="L12" s="6"/>
      <c r="M12" s="6"/>
      <c r="N12" s="6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17.5" x14ac:dyDescent="0.35">
      <c r="A13" s="37" t="s">
        <v>74</v>
      </c>
      <c r="B13" s="85"/>
      <c r="C13" s="30">
        <f>B13*D13</f>
        <v>0</v>
      </c>
      <c r="D13" s="31">
        <v>3</v>
      </c>
      <c r="E13" s="32" t="s">
        <v>8</v>
      </c>
      <c r="F13" s="33"/>
      <c r="G13" s="33"/>
      <c r="H13" s="6"/>
      <c r="I13" s="6"/>
      <c r="J13" s="6"/>
      <c r="K13" s="6"/>
      <c r="L13" s="6"/>
      <c r="M13" s="6"/>
      <c r="N13" s="6"/>
      <c r="O13" s="10"/>
      <c r="P13" s="10"/>
      <c r="Q13" s="10"/>
      <c r="R13" s="10"/>
      <c r="S13" s="10"/>
      <c r="T13" s="10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x14ac:dyDescent="0.35">
      <c r="A14" s="37" t="s">
        <v>75</v>
      </c>
      <c r="B14" s="85"/>
      <c r="C14" s="34">
        <f>B14*D14</f>
        <v>0</v>
      </c>
      <c r="D14" s="31">
        <v>2</v>
      </c>
      <c r="E14" s="32" t="s">
        <v>7</v>
      </c>
      <c r="F14" s="35"/>
      <c r="G14" s="35"/>
    </row>
    <row r="15" spans="1:34" ht="26.5" x14ac:dyDescent="0.35">
      <c r="A15" s="37" t="s">
        <v>85</v>
      </c>
      <c r="B15" s="85"/>
      <c r="C15" s="34">
        <f>B15*D15</f>
        <v>0</v>
      </c>
      <c r="D15" s="31">
        <v>0.5</v>
      </c>
      <c r="E15" s="32" t="s">
        <v>9</v>
      </c>
      <c r="F15" s="45"/>
      <c r="G15" s="45"/>
    </row>
    <row r="16" spans="1:34" x14ac:dyDescent="0.35">
      <c r="A16" s="37" t="s">
        <v>76</v>
      </c>
      <c r="B16" s="85"/>
      <c r="C16" s="34">
        <f>B16*D16</f>
        <v>0</v>
      </c>
      <c r="D16" s="36">
        <v>1</v>
      </c>
      <c r="E16" s="69" t="s">
        <v>77</v>
      </c>
      <c r="F16" s="70"/>
      <c r="G16" s="70"/>
    </row>
    <row r="17" spans="1:10" x14ac:dyDescent="0.35">
      <c r="A17" s="37" t="s">
        <v>10</v>
      </c>
      <c r="B17" s="85"/>
      <c r="C17" s="34">
        <f>B17*D17</f>
        <v>0</v>
      </c>
      <c r="D17" s="31">
        <v>2</v>
      </c>
      <c r="E17" s="32" t="s">
        <v>6</v>
      </c>
      <c r="F17" s="35"/>
      <c r="G17" s="35"/>
    </row>
    <row r="18" spans="1:10" x14ac:dyDescent="0.35">
      <c r="A18" s="38"/>
      <c r="B18" s="86"/>
      <c r="C18" s="34"/>
      <c r="D18" s="35"/>
      <c r="E18" s="35"/>
      <c r="F18" s="35"/>
      <c r="G18" s="35"/>
    </row>
    <row r="19" spans="1:10" x14ac:dyDescent="0.35">
      <c r="A19" s="37" t="s">
        <v>11</v>
      </c>
      <c r="B19" s="85"/>
      <c r="C19" s="34">
        <f>B19*D19</f>
        <v>0</v>
      </c>
      <c r="D19" s="31">
        <v>1</v>
      </c>
      <c r="E19" s="69" t="s">
        <v>40</v>
      </c>
      <c r="F19" s="71"/>
      <c r="G19" s="71"/>
    </row>
    <row r="20" spans="1:10" x14ac:dyDescent="0.35">
      <c r="A20" s="37" t="s">
        <v>12</v>
      </c>
      <c r="B20" s="85"/>
      <c r="C20" s="34">
        <f>B20*D20</f>
        <v>0</v>
      </c>
      <c r="D20" s="31">
        <v>1</v>
      </c>
      <c r="E20" s="32" t="s">
        <v>4</v>
      </c>
      <c r="F20" s="35"/>
      <c r="G20" s="35"/>
    </row>
    <row r="21" spans="1:10" x14ac:dyDescent="0.35">
      <c r="A21" s="37" t="s">
        <v>41</v>
      </c>
      <c r="B21" s="85"/>
      <c r="C21" s="30">
        <f>B21*D21</f>
        <v>0</v>
      </c>
      <c r="D21" s="31">
        <v>2</v>
      </c>
      <c r="E21" s="32" t="s">
        <v>5</v>
      </c>
      <c r="F21" s="35"/>
      <c r="G21" s="35"/>
    </row>
    <row r="23" spans="1:10" ht="15.5" x14ac:dyDescent="0.35">
      <c r="B23" s="19" t="s">
        <v>66</v>
      </c>
      <c r="C23" s="19">
        <f>SUM(C7:C21)</f>
        <v>0</v>
      </c>
    </row>
    <row r="24" spans="1:10" ht="15.5" x14ac:dyDescent="0.35">
      <c r="B24" s="19" t="s">
        <v>65</v>
      </c>
      <c r="C24" s="46">
        <f>MIN(MIN(C7+SUM(C19:C21),20)+SUM(C13:C17),45)</f>
        <v>0</v>
      </c>
    </row>
    <row r="25" spans="1:10" ht="15.5" x14ac:dyDescent="0.35">
      <c r="B25" s="19" t="s">
        <v>67</v>
      </c>
      <c r="C25" s="21">
        <f>IF(C24&gt;=C41,D5*E41,IF(C24&gt;=C40,D5*E40,IF(C24&gt;=C39,D5*E39,IF(C24&gt;=C38,D5*E38,IF(C24&gt;=C37,D5*E37,0)))))</f>
        <v>0</v>
      </c>
      <c r="D25" s="61" t="s">
        <v>35</v>
      </c>
      <c r="E25" s="62"/>
      <c r="F25" s="62"/>
      <c r="G25" s="62"/>
      <c r="H25" s="62"/>
      <c r="I25" s="62"/>
      <c r="J25" s="63"/>
    </row>
    <row r="26" spans="1:10" ht="15.5" x14ac:dyDescent="0.35">
      <c r="B26" s="19" t="s">
        <v>80</v>
      </c>
      <c r="C26" s="21">
        <f>IF(B10&lt;&gt;"",C25*0.5,C25)</f>
        <v>0</v>
      </c>
      <c r="D26" s="22" t="s">
        <v>81</v>
      </c>
      <c r="E26" s="23"/>
      <c r="F26" s="23"/>
      <c r="G26" s="23"/>
      <c r="H26" s="23"/>
      <c r="I26" s="53"/>
      <c r="J26" s="53"/>
    </row>
    <row r="27" spans="1:10" ht="15.5" x14ac:dyDescent="0.35">
      <c r="B27" s="19" t="s">
        <v>68</v>
      </c>
      <c r="C27" s="20">
        <f>IF(C24&lt;C32,D6*E31,IF(C24&lt;C33,D6*E32,IF(C24&lt;C34,D6*E33,IF(C24&lt;C35,D6*E34,IF(C24&lt;C36,D6*E35,0)))))</f>
        <v>300</v>
      </c>
      <c r="D27" s="22" t="s">
        <v>36</v>
      </c>
      <c r="E27" s="23"/>
      <c r="F27" s="23"/>
      <c r="G27" s="23"/>
      <c r="H27" s="24"/>
    </row>
    <row r="28" spans="1:10" ht="15.5" x14ac:dyDescent="0.35">
      <c r="B28" s="54" t="s">
        <v>79</v>
      </c>
      <c r="C28" s="20">
        <f>IF(B10&lt;&gt;"",C27*0.5,C27)</f>
        <v>300</v>
      </c>
      <c r="D28" s="13" t="s">
        <v>81</v>
      </c>
      <c r="E28" s="13"/>
      <c r="F28" s="13"/>
      <c r="G28" s="13"/>
    </row>
    <row r="29" spans="1:10" x14ac:dyDescent="0.35">
      <c r="C29" s="55" t="s">
        <v>13</v>
      </c>
      <c r="D29" s="56"/>
      <c r="E29" s="57"/>
      <c r="F29" s="58"/>
      <c r="G29" s="43"/>
    </row>
    <row r="30" spans="1:10" x14ac:dyDescent="0.35">
      <c r="C30" s="51" t="s">
        <v>14</v>
      </c>
      <c r="D30" s="51" t="s">
        <v>15</v>
      </c>
      <c r="E30" s="59"/>
      <c r="F30" s="60"/>
      <c r="G30" s="43"/>
    </row>
    <row r="31" spans="1:10" x14ac:dyDescent="0.35">
      <c r="C31" s="49">
        <v>0</v>
      </c>
      <c r="D31" s="49">
        <v>3.9</v>
      </c>
      <c r="E31" s="47">
        <v>1</v>
      </c>
      <c r="F31" s="26" t="s">
        <v>16</v>
      </c>
      <c r="G31" s="43"/>
    </row>
    <row r="32" spans="1:10" x14ac:dyDescent="0.35">
      <c r="C32" s="49">
        <v>4</v>
      </c>
      <c r="D32" s="49">
        <v>7.9</v>
      </c>
      <c r="E32" s="47">
        <v>0.8</v>
      </c>
      <c r="F32" s="26" t="s">
        <v>16</v>
      </c>
      <c r="G32" s="43"/>
    </row>
    <row r="33" spans="3:7" x14ac:dyDescent="0.35">
      <c r="C33" s="49">
        <v>8</v>
      </c>
      <c r="D33" s="49">
        <v>11.9</v>
      </c>
      <c r="E33" s="47">
        <v>0.6</v>
      </c>
      <c r="F33" s="26" t="s">
        <v>16</v>
      </c>
      <c r="G33" s="43"/>
    </row>
    <row r="34" spans="3:7" x14ac:dyDescent="0.35">
      <c r="C34" s="49">
        <v>12</v>
      </c>
      <c r="D34" s="49">
        <v>15.9</v>
      </c>
      <c r="E34" s="47">
        <v>0.4</v>
      </c>
      <c r="F34" s="26" t="s">
        <v>16</v>
      </c>
      <c r="G34" s="43"/>
    </row>
    <row r="35" spans="3:7" x14ac:dyDescent="0.35">
      <c r="C35" s="49">
        <v>16</v>
      </c>
      <c r="D35" s="49">
        <v>19.899999999999999</v>
      </c>
      <c r="E35" s="47">
        <v>0.2</v>
      </c>
      <c r="F35" s="26" t="s">
        <v>16</v>
      </c>
      <c r="G35" s="43"/>
    </row>
    <row r="36" spans="3:7" x14ac:dyDescent="0.35">
      <c r="C36" s="50">
        <v>20</v>
      </c>
      <c r="D36" s="50">
        <v>24.9</v>
      </c>
      <c r="E36" s="48">
        <v>0</v>
      </c>
      <c r="F36" s="27" t="s">
        <v>64</v>
      </c>
      <c r="G36" s="44"/>
    </row>
    <row r="37" spans="3:7" x14ac:dyDescent="0.35">
      <c r="C37" s="49">
        <v>25</v>
      </c>
      <c r="D37" s="49">
        <v>29.9</v>
      </c>
      <c r="E37" s="47">
        <v>0.2</v>
      </c>
      <c r="F37" s="26" t="s">
        <v>17</v>
      </c>
      <c r="G37" s="43"/>
    </row>
    <row r="38" spans="3:7" x14ac:dyDescent="0.35">
      <c r="C38" s="49">
        <v>30</v>
      </c>
      <c r="D38" s="49">
        <v>34.9</v>
      </c>
      <c r="E38" s="47">
        <v>0.4</v>
      </c>
      <c r="F38" s="26" t="s">
        <v>17</v>
      </c>
      <c r="G38" s="43"/>
    </row>
    <row r="39" spans="3:7" x14ac:dyDescent="0.35">
      <c r="C39" s="49">
        <v>35</v>
      </c>
      <c r="D39" s="49">
        <v>39.9</v>
      </c>
      <c r="E39" s="47">
        <v>0.6</v>
      </c>
      <c r="F39" s="26" t="s">
        <v>17</v>
      </c>
      <c r="G39" s="43"/>
    </row>
    <row r="40" spans="3:7" x14ac:dyDescent="0.35">
      <c r="C40" s="49">
        <v>40</v>
      </c>
      <c r="D40" s="49">
        <v>44.9</v>
      </c>
      <c r="E40" s="47">
        <v>0.8</v>
      </c>
      <c r="F40" s="26" t="s">
        <v>17</v>
      </c>
      <c r="G40" s="43"/>
    </row>
    <row r="41" spans="3:7" x14ac:dyDescent="0.35">
      <c r="C41" s="49">
        <v>45</v>
      </c>
      <c r="D41" s="49"/>
      <c r="E41" s="47">
        <v>1</v>
      </c>
      <c r="F41" s="26" t="s">
        <v>17</v>
      </c>
      <c r="G41" s="43"/>
    </row>
  </sheetData>
  <sheetProtection sheet="1" objects="1" scenarios="1"/>
  <mergeCells count="12">
    <mergeCell ref="C29:D29"/>
    <mergeCell ref="E29:F29"/>
    <mergeCell ref="E30:F30"/>
    <mergeCell ref="D25:J25"/>
    <mergeCell ref="A1:I1"/>
    <mergeCell ref="D7:G7"/>
    <mergeCell ref="E16:G16"/>
    <mergeCell ref="E19:G19"/>
    <mergeCell ref="E12:G12"/>
    <mergeCell ref="F11:H11"/>
    <mergeCell ref="G5:J5"/>
    <mergeCell ref="G6:J6"/>
  </mergeCells>
  <dataValidations count="2">
    <dataValidation type="list" allowBlank="1" showInputMessage="1" showErrorMessage="1" sqref="B8" xr:uid="{00000000-0002-0000-0000-000000000000}">
      <formula1>Liegeplatzkategorie</formula1>
    </dataValidation>
    <dataValidation type="list" allowBlank="1" showInputMessage="1" showErrorMessage="1" sqref="B11" xr:uid="{00000000-0002-0000-0000-000001000000}">
      <formula1>Bootsklasse</formula1>
    </dataValidation>
  </dataValidations>
  <pageMargins left="0.83" right="0.17" top="1.0236220472440944" bottom="0.31496062992125984" header="0.31496062992125984" footer="0.31496062992125984"/>
  <pageSetup paperSize="9" scale="74" orientation="landscape" r:id="rId1"/>
  <headerFooter>
    <oddHeader>&amp;L   /td&amp;R19. Jan. 2017</oddHead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7"/>
  <sheetViews>
    <sheetView workbookViewId="0">
      <pane ySplit="1" topLeftCell="A2" activePane="bottomLeft" state="frozen"/>
      <selection pane="bottomLeft" activeCell="D8" sqref="D8"/>
    </sheetView>
  </sheetViews>
  <sheetFormatPr baseColWidth="10" defaultRowHeight="14.5" x14ac:dyDescent="0.35"/>
  <cols>
    <col min="1" max="1" width="14.26953125" customWidth="1"/>
    <col min="2" max="2" width="9.453125" style="39" customWidth="1"/>
    <col min="3" max="3" width="4.81640625" customWidth="1"/>
    <col min="4" max="4" width="17.81640625" customWidth="1"/>
  </cols>
  <sheetData>
    <row r="1" spans="1:4" s="40" customFormat="1" x14ac:dyDescent="0.35">
      <c r="A1" s="40" t="s">
        <v>44</v>
      </c>
      <c r="B1" s="41" t="s">
        <v>45</v>
      </c>
      <c r="D1" s="40" t="str">
        <f>A1&amp;" "&amp;B1</f>
        <v>Liegeplatz Gebühr</v>
      </c>
    </row>
    <row r="2" spans="1:4" x14ac:dyDescent="0.35">
      <c r="A2" t="s">
        <v>46</v>
      </c>
      <c r="B2" s="39">
        <v>830</v>
      </c>
      <c r="D2" t="str">
        <f t="shared" ref="D2:D7" si="0">A2&amp;" "&amp;B2&amp;"€"</f>
        <v>WLP &lt; 9,30m 830€</v>
      </c>
    </row>
    <row r="3" spans="1:4" x14ac:dyDescent="0.35">
      <c r="A3" t="s">
        <v>47</v>
      </c>
      <c r="B3" s="39">
        <v>1150</v>
      </c>
      <c r="D3" t="str">
        <f t="shared" si="0"/>
        <v>WLP &gt; 9,30m 1150€</v>
      </c>
    </row>
    <row r="4" spans="1:4" x14ac:dyDescent="0.35">
      <c r="A4" t="s">
        <v>37</v>
      </c>
      <c r="B4" s="39">
        <v>1600</v>
      </c>
      <c r="D4" t="str">
        <f t="shared" si="0"/>
        <v>Boje 1600€</v>
      </c>
    </row>
    <row r="5" spans="1:4" x14ac:dyDescent="0.35">
      <c r="A5" t="s">
        <v>18</v>
      </c>
      <c r="B5" s="39">
        <v>550</v>
      </c>
      <c r="D5" t="str">
        <f t="shared" si="0"/>
        <v>WLP Jolle 550€</v>
      </c>
    </row>
    <row r="6" spans="1:4" x14ac:dyDescent="0.35">
      <c r="A6" t="s">
        <v>42</v>
      </c>
      <c r="B6" s="39">
        <v>700</v>
      </c>
      <c r="D6" t="str">
        <f t="shared" si="0"/>
        <v>LLP Kran 700€</v>
      </c>
    </row>
    <row r="7" spans="1:4" x14ac:dyDescent="0.35">
      <c r="A7" t="s">
        <v>43</v>
      </c>
      <c r="B7" s="39">
        <v>600</v>
      </c>
      <c r="D7" t="str">
        <f t="shared" si="0"/>
        <v>LLP oben 600€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29"/>
  <sheetViews>
    <sheetView workbookViewId="0">
      <pane ySplit="1" topLeftCell="A20" activePane="bottomLeft" state="frozen"/>
      <selection pane="bottomLeft" activeCell="D14" sqref="D14"/>
    </sheetView>
  </sheetViews>
  <sheetFormatPr baseColWidth="10" defaultRowHeight="14.5" x14ac:dyDescent="0.35"/>
  <cols>
    <col min="1" max="1" width="20.453125" customWidth="1"/>
  </cols>
  <sheetData>
    <row r="1" spans="1:1" s="40" customFormat="1" x14ac:dyDescent="0.35">
      <c r="A1" s="40" t="s">
        <v>48</v>
      </c>
    </row>
    <row r="2" spans="1:1" s="40" customFormat="1" x14ac:dyDescent="0.35">
      <c r="A2" s="42" t="s">
        <v>52</v>
      </c>
    </row>
    <row r="3" spans="1:1" s="40" customFormat="1" x14ac:dyDescent="0.35">
      <c r="A3" t="s">
        <v>53</v>
      </c>
    </row>
    <row r="4" spans="1:1" s="40" customFormat="1" x14ac:dyDescent="0.35">
      <c r="A4" t="s">
        <v>54</v>
      </c>
    </row>
    <row r="5" spans="1:1" x14ac:dyDescent="0.35">
      <c r="A5" t="s">
        <v>19</v>
      </c>
    </row>
    <row r="6" spans="1:1" x14ac:dyDescent="0.35">
      <c r="A6" t="s">
        <v>55</v>
      </c>
    </row>
    <row r="7" spans="1:1" x14ac:dyDescent="0.35">
      <c r="A7" t="s">
        <v>20</v>
      </c>
    </row>
    <row r="8" spans="1:1" x14ac:dyDescent="0.35">
      <c r="A8" t="s">
        <v>56</v>
      </c>
    </row>
    <row r="9" spans="1:1" x14ac:dyDescent="0.35">
      <c r="A9" t="s">
        <v>27</v>
      </c>
    </row>
    <row r="10" spans="1:1" x14ac:dyDescent="0.35">
      <c r="A10" t="s">
        <v>26</v>
      </c>
    </row>
    <row r="11" spans="1:1" x14ac:dyDescent="0.35">
      <c r="A11" t="s">
        <v>21</v>
      </c>
    </row>
    <row r="12" spans="1:1" x14ac:dyDescent="0.35">
      <c r="A12" t="s">
        <v>25</v>
      </c>
    </row>
    <row r="13" spans="1:1" x14ac:dyDescent="0.35">
      <c r="A13" t="s">
        <v>57</v>
      </c>
    </row>
    <row r="14" spans="1:1" x14ac:dyDescent="0.35">
      <c r="A14" t="s">
        <v>51</v>
      </c>
    </row>
    <row r="15" spans="1:1" x14ac:dyDescent="0.35">
      <c r="A15" t="s">
        <v>22</v>
      </c>
    </row>
    <row r="16" spans="1:1" x14ac:dyDescent="0.35">
      <c r="A16" t="s">
        <v>31</v>
      </c>
    </row>
    <row r="17" spans="1:1" x14ac:dyDescent="0.35">
      <c r="A17" t="s">
        <v>32</v>
      </c>
    </row>
    <row r="18" spans="1:1" x14ac:dyDescent="0.35">
      <c r="A18" t="s">
        <v>62</v>
      </c>
    </row>
    <row r="19" spans="1:1" x14ac:dyDescent="0.35">
      <c r="A19" t="s">
        <v>24</v>
      </c>
    </row>
    <row r="20" spans="1:1" x14ac:dyDescent="0.35">
      <c r="A20" t="s">
        <v>49</v>
      </c>
    </row>
    <row r="21" spans="1:1" x14ac:dyDescent="0.35">
      <c r="A21" t="s">
        <v>29</v>
      </c>
    </row>
    <row r="22" spans="1:1" x14ac:dyDescent="0.35">
      <c r="A22" t="s">
        <v>58</v>
      </c>
    </row>
    <row r="23" spans="1:1" x14ac:dyDescent="0.35">
      <c r="A23" t="s">
        <v>28</v>
      </c>
    </row>
    <row r="24" spans="1:1" x14ac:dyDescent="0.35">
      <c r="A24" t="s">
        <v>30</v>
      </c>
    </row>
    <row r="25" spans="1:1" x14ac:dyDescent="0.35">
      <c r="A25" t="s">
        <v>59</v>
      </c>
    </row>
    <row r="26" spans="1:1" x14ac:dyDescent="0.35">
      <c r="A26" t="s">
        <v>60</v>
      </c>
    </row>
    <row r="27" spans="1:1" x14ac:dyDescent="0.35">
      <c r="A27" t="s">
        <v>23</v>
      </c>
    </row>
    <row r="28" spans="1:1" x14ac:dyDescent="0.35">
      <c r="A28" t="s">
        <v>50</v>
      </c>
    </row>
    <row r="29" spans="1:1" x14ac:dyDescent="0.35">
      <c r="A29" t="s">
        <v>61</v>
      </c>
    </row>
  </sheetData>
  <sortState xmlns:xlrd2="http://schemas.microsoft.com/office/spreadsheetml/2017/richdata2" ref="A11:A29">
    <sortCondition ref="A11:A29"/>
  </sortState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2DB654FD26A140A4E182832F0E1916" ma:contentTypeVersion="10" ma:contentTypeDescription="Ein neues Dokument erstellen." ma:contentTypeScope="" ma:versionID="5cff901100719bfdcf3696dcf13c07bf">
  <xsd:schema xmlns:xsd="http://www.w3.org/2001/XMLSchema" xmlns:xs="http://www.w3.org/2001/XMLSchema" xmlns:p="http://schemas.microsoft.com/office/2006/metadata/properties" xmlns:ns2="f6944a1d-c6fe-44f7-b778-2f8f7cb971c2" targetNamespace="http://schemas.microsoft.com/office/2006/metadata/properties" ma:root="true" ma:fieldsID="2a4523811a4152a17481b005de7bd392" ns2:_="">
    <xsd:import namespace="f6944a1d-c6fe-44f7-b778-2f8f7cb97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44a1d-c6fe-44f7-b778-2f8f7cb97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5F9530-4073-4410-AE94-97333A7077D8}"/>
</file>

<file path=customXml/itemProps2.xml><?xml version="1.0" encoding="utf-8"?>
<ds:datastoreItem xmlns:ds="http://schemas.openxmlformats.org/officeDocument/2006/customXml" ds:itemID="{FC8495F4-184F-4A18-B965-95BF53DB6052}"/>
</file>

<file path=customXml/itemProps3.xml><?xml version="1.0" encoding="utf-8"?>
<ds:datastoreItem xmlns:ds="http://schemas.openxmlformats.org/officeDocument/2006/customXml" ds:itemID="{95350974-8528-4C49-B8DE-C962C2161C7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Tabelle1</vt:lpstr>
      <vt:lpstr>Liegeplatz</vt:lpstr>
      <vt:lpstr>Bootsklasse</vt:lpstr>
      <vt:lpstr>Liegeplatz!Bootsklasse</vt:lpstr>
      <vt:lpstr>Bootsklasse</vt:lpstr>
      <vt:lpstr>Tabelle1!Druckbereich</vt:lpstr>
      <vt:lpstr>Liegeplatzkategorie</vt:lpstr>
      <vt:lpstr>Liegeplatzkosten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Thilo Durach</dc:creator>
  <cp:lastModifiedBy>DTYC Geschäftsstelle</cp:lastModifiedBy>
  <cp:lastPrinted>2019-10-15T07:56:46Z</cp:lastPrinted>
  <dcterms:created xsi:type="dcterms:W3CDTF">2017-01-17T12:15:47Z</dcterms:created>
  <dcterms:modified xsi:type="dcterms:W3CDTF">2021-12-23T14:47:40Z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0x0101009C2DB654FD26A140A4E182832F0E1916</vt:lpwstr>
  </property>
</Properties>
</file>